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FY 2016 Projections" sheetId="1" r:id="rId1"/>
    <sheet name="FY 2016 Actuals" sheetId="2" r:id="rId2"/>
    <sheet name="FY 2017 Planning" sheetId="3" r:id="rId3"/>
  </sheets>
  <definedNames/>
  <calcPr fullCalcOnLoad="1"/>
</workbook>
</file>

<file path=xl/sharedStrings.xml><?xml version="1.0" encoding="utf-8"?>
<sst xmlns="http://schemas.openxmlformats.org/spreadsheetml/2006/main" count="178" uniqueCount="59">
  <si>
    <t>Budget ??         Jan 2016 – December 2016</t>
  </si>
  <si>
    <r>
      <rPr>
        <b/>
        <u val="single"/>
        <sz val="11"/>
        <color indexed="8"/>
        <rFont val="Calibri"/>
        <family val="2"/>
      </rPr>
      <t>Report Jan 1, 2016 – Dec 31</t>
    </r>
    <r>
      <rPr>
        <b/>
        <u val="single"/>
        <vertAlign val="superscript"/>
        <sz val="11"/>
        <color indexed="8"/>
        <rFont val="Calibri"/>
        <family val="2"/>
      </rPr>
      <t>st</t>
    </r>
    <r>
      <rPr>
        <b/>
        <u val="single"/>
        <sz val="11"/>
        <color indexed="8"/>
        <rFont val="Calibri"/>
        <family val="2"/>
      </rPr>
      <t>, 2016</t>
    </r>
  </si>
  <si>
    <t>ZONE</t>
  </si>
  <si>
    <t>Craft Room</t>
  </si>
  <si>
    <t>Expenses</t>
  </si>
  <si>
    <t>Start</t>
  </si>
  <si>
    <t>Budget</t>
  </si>
  <si>
    <t>Line #</t>
  </si>
  <si>
    <t>Description</t>
  </si>
  <si>
    <t>Total</t>
  </si>
  <si>
    <t>Jan. '16</t>
  </si>
  <si>
    <t>Feb. '16</t>
  </si>
  <si>
    <t>Mar. '16</t>
  </si>
  <si>
    <t>Apr. '16</t>
  </si>
  <si>
    <t>May '16</t>
  </si>
  <si>
    <t>Jun. '16</t>
  </si>
  <si>
    <t>Jul. '16</t>
  </si>
  <si>
    <t>Aug. '16</t>
  </si>
  <si>
    <t>Sep. '16</t>
  </si>
  <si>
    <t>Oct. '16</t>
  </si>
  <si>
    <t>Nov. '16</t>
  </si>
  <si>
    <t>Dec. '16</t>
  </si>
  <si>
    <t>Consumables</t>
  </si>
  <si>
    <t>Minor Equipment Additions</t>
  </si>
  <si>
    <t>Equipment</t>
  </si>
  <si>
    <t>Husqvarna Maintenance Visit</t>
  </si>
  <si>
    <t>USE INSTRUCTIONS:</t>
  </si>
  <si>
    <t>During normal yearly use, edit only the cells in white.  (Everything in gray is either formulaic, or hard-coded at the beginning of the year.)  Totals are at the bottom.</t>
  </si>
  <si>
    <t>Projected Expenses</t>
  </si>
  <si>
    <t>Actual Expenses</t>
  </si>
  <si>
    <t>Jan: Sent to Terry</t>
  </si>
  <si>
    <t>Jan: Pending Reimbursement</t>
  </si>
  <si>
    <t>Kevin: Sent to Terry</t>
  </si>
  <si>
    <t>Kevin: Pending Reimbursement</t>
  </si>
  <si>
    <t>Running Totals</t>
  </si>
  <si>
    <t>Projected MTD Expenses</t>
  </si>
  <si>
    <t>Actual MTD Expenses</t>
  </si>
  <si>
    <t>Projected YTD Expenses</t>
  </si>
  <si>
    <t>Actual YTD Expenses</t>
  </si>
  <si>
    <t>Projected Equipment Expenses</t>
  </si>
  <si>
    <t>Actual Equipment Expenses</t>
  </si>
  <si>
    <t>Total Budget for Year</t>
  </si>
  <si>
    <t xml:space="preserve"> - Amount Reimbursed by Terry</t>
  </si>
  <si>
    <t xml:space="preserve"> - Amount Pending Reimbursement</t>
  </si>
  <si>
    <t xml:space="preserve"> = Total Amount Left to Spend</t>
  </si>
  <si>
    <t>Estimated Price Per Unit</t>
  </si>
  <si>
    <t>Estimated Yearly Total Number</t>
  </si>
  <si>
    <t>Notes</t>
  </si>
  <si>
    <t>Dress Forms</t>
  </si>
  <si>
    <t>1xmale, 1x female, adjustible.  Non-adjustible were $200.  Setting adjustible at $400 apiece.</t>
  </si>
  <si>
    <t>Mounting, cases, castors for same</t>
  </si>
  <si>
    <t>Pattern-making software</t>
  </si>
  <si>
    <t>Pricing for the ‘professional’ license of PatternMaker ran from $400 to $1200 per Jan’s research.</t>
  </si>
  <si>
    <t>Materials for mobile pattern workstation desk</t>
  </si>
  <si>
    <t>Feet</t>
  </si>
  <si>
    <t>20 apiece</t>
  </si>
  <si>
    <t>plastic pallettes</t>
  </si>
  <si>
    <t>thread</t>
  </si>
  <si>
    <t>20 per 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</si>
</sst>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;@"/>
    <numFmt numFmtId="166" formatCode="\$#,##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9"/>
      <name val="Calibri"/>
      <family val="2"/>
    </font>
    <font>
      <sz val="5.1"/>
      <color indexed="63"/>
      <name val="Noto Sans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 applyAlignment="1">
      <alignment horizontal="right"/>
      <protection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2" fillId="0" borderId="0" xfId="20" applyFont="1">
      <alignment/>
      <protection/>
    </xf>
    <xf numFmtId="164" fontId="3" fillId="0" borderId="0" xfId="20" applyFont="1" applyFill="1">
      <alignment/>
      <protection/>
    </xf>
    <xf numFmtId="164" fontId="5" fillId="0" borderId="0" xfId="20" applyFont="1">
      <alignment/>
      <protection/>
    </xf>
    <xf numFmtId="164" fontId="6" fillId="2" borderId="0" xfId="20" applyFont="1" applyFill="1" applyAlignment="1">
      <alignment horizontal="center"/>
      <protection/>
    </xf>
    <xf numFmtId="164" fontId="7" fillId="0" borderId="0" xfId="20" applyFont="1">
      <alignment/>
      <protection/>
    </xf>
    <xf numFmtId="164" fontId="3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3" fillId="0" borderId="0" xfId="20" applyFont="1" applyFill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4" fontId="8" fillId="0" borderId="0" xfId="20" applyFont="1" applyAlignment="1">
      <alignment horizontal="right"/>
      <protection/>
    </xf>
    <xf numFmtId="164" fontId="7" fillId="3" borderId="1" xfId="20" applyFont="1" applyFill="1" applyBorder="1">
      <alignment/>
      <protection/>
    </xf>
    <xf numFmtId="166" fontId="1" fillId="0" borderId="2" xfId="20" applyNumberFormat="1" applyFill="1" applyBorder="1">
      <alignment/>
      <protection/>
    </xf>
    <xf numFmtId="166" fontId="1" fillId="3" borderId="2" xfId="20" applyNumberFormat="1" applyFill="1" applyBorder="1">
      <alignment/>
      <protection/>
    </xf>
    <xf numFmtId="164" fontId="7" fillId="3" borderId="3" xfId="20" applyFont="1" applyFill="1" applyBorder="1">
      <alignment/>
      <protection/>
    </xf>
    <xf numFmtId="164" fontId="1" fillId="4" borderId="0" xfId="20" applyFill="1" applyAlignment="1">
      <alignment horizontal="right"/>
      <protection/>
    </xf>
    <xf numFmtId="164" fontId="2" fillId="4" borderId="0" xfId="20" applyFont="1" applyFill="1">
      <alignment/>
      <protection/>
    </xf>
    <xf numFmtId="164" fontId="3" fillId="4" borderId="0" xfId="20" applyFont="1" applyFill="1">
      <alignment/>
      <protection/>
    </xf>
    <xf numFmtId="164" fontId="1" fillId="4" borderId="0" xfId="20" applyFill="1">
      <alignment/>
      <protection/>
    </xf>
    <xf numFmtId="164" fontId="2" fillId="4" borderId="0" xfId="20" applyFont="1" applyFill="1" applyBorder="1" applyAlignment="1">
      <alignment wrapText="1"/>
      <protection/>
    </xf>
    <xf numFmtId="164" fontId="9" fillId="4" borderId="0" xfId="20" applyFont="1" applyFill="1" applyAlignment="1">
      <alignment horizontal="right"/>
      <protection/>
    </xf>
    <xf numFmtId="164" fontId="10" fillId="4" borderId="4" xfId="20" applyFont="1" applyFill="1" applyBorder="1">
      <alignment/>
      <protection/>
    </xf>
    <xf numFmtId="164" fontId="9" fillId="4" borderId="4" xfId="20" applyFont="1" applyFill="1" applyBorder="1">
      <alignment/>
      <protection/>
    </xf>
    <xf numFmtId="164" fontId="9" fillId="4" borderId="0" xfId="20" applyFont="1" applyFill="1">
      <alignment/>
      <protection/>
    </xf>
    <xf numFmtId="164" fontId="11" fillId="4" borderId="0" xfId="20" applyFont="1" applyFill="1" applyAlignment="1">
      <alignment horizontal="right"/>
      <protection/>
    </xf>
    <xf numFmtId="164" fontId="11" fillId="4" borderId="0" xfId="20" applyFont="1" applyFill="1">
      <alignment/>
      <protection/>
    </xf>
    <xf numFmtId="164" fontId="11" fillId="4" borderId="0" xfId="20" applyFont="1" applyFill="1" applyAlignment="1">
      <alignment horizontal="center" vertical="center"/>
      <protection/>
    </xf>
    <xf numFmtId="165" fontId="11" fillId="4" borderId="0" xfId="20" applyNumberFormat="1" applyFont="1" applyFill="1" applyAlignment="1">
      <alignment horizontal="center" vertical="center"/>
      <protection/>
    </xf>
    <xf numFmtId="164" fontId="10" fillId="4" borderId="0" xfId="20" applyFont="1" applyFill="1" applyBorder="1">
      <alignment/>
      <protection/>
    </xf>
    <xf numFmtId="166" fontId="9" fillId="4" borderId="0" xfId="20" applyNumberFormat="1" applyFont="1" applyFill="1" applyBorder="1">
      <alignment/>
      <protection/>
    </xf>
    <xf numFmtId="165" fontId="11" fillId="4" borderId="4" xfId="20" applyNumberFormat="1" applyFont="1" applyFill="1" applyBorder="1" applyAlignment="1">
      <alignment horizontal="center" vertical="center"/>
      <protection/>
    </xf>
    <xf numFmtId="164" fontId="9" fillId="5" borderId="0" xfId="20" applyFont="1" applyFill="1">
      <alignment/>
      <protection/>
    </xf>
    <xf numFmtId="164" fontId="10" fillId="4" borderId="0" xfId="20" applyFont="1" applyFill="1">
      <alignment/>
      <protection/>
    </xf>
    <xf numFmtId="164" fontId="12" fillId="4" borderId="4" xfId="20" applyFont="1" applyFill="1" applyBorder="1" applyAlignment="1">
      <alignment horizontal="center"/>
      <protection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D32" sqref="D32"/>
    </sheetView>
  </sheetViews>
  <sheetFormatPr defaultColWidth="9.140625" defaultRowHeight="12.75"/>
  <cols>
    <col min="1" max="1" width="8.140625" style="1" customWidth="1"/>
    <col min="2" max="2" width="1.8515625" style="1" customWidth="1"/>
    <col min="3" max="3" width="55.7109375" style="2" customWidth="1"/>
    <col min="4" max="4" width="9.421875" style="3" customWidth="1"/>
    <col min="5" max="7" width="7.28125" style="3" customWidth="1"/>
    <col min="8" max="8" width="8.00390625" style="3" customWidth="1"/>
    <col min="9" max="12" width="7.28125" style="3" customWidth="1"/>
    <col min="13" max="13" width="8.421875" style="2" customWidth="1"/>
    <col min="14" max="15" width="7.28125" style="2" customWidth="1"/>
    <col min="16" max="16" width="8.00390625" style="2" customWidth="1"/>
    <col min="17" max="17" width="7.8515625" style="2" customWidth="1"/>
    <col min="18" max="16384" width="8.7109375" style="2" customWidth="1"/>
  </cols>
  <sheetData>
    <row r="1" ht="12.75">
      <c r="C1" s="4" t="s">
        <v>0</v>
      </c>
    </row>
    <row r="2" spans="4:12" ht="12.75">
      <c r="D2" s="5" t="s">
        <v>1</v>
      </c>
      <c r="E2" s="5"/>
      <c r="F2" s="5"/>
      <c r="G2" s="5"/>
      <c r="H2" s="5"/>
      <c r="I2" s="5"/>
      <c r="J2" s="5"/>
      <c r="K2" s="5"/>
      <c r="L2" s="5"/>
    </row>
    <row r="3" spans="4:12" ht="12.75"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4" t="s">
        <v>2</v>
      </c>
      <c r="C4" s="5" t="s">
        <v>3</v>
      </c>
      <c r="D4"/>
      <c r="E4"/>
      <c r="F4"/>
      <c r="G4"/>
      <c r="H4"/>
      <c r="I4"/>
      <c r="J4"/>
      <c r="K4"/>
      <c r="L4"/>
    </row>
    <row r="5" spans="4:12" ht="12.75">
      <c r="D5" s="5"/>
      <c r="E5" s="5"/>
      <c r="F5" s="5"/>
      <c r="G5" s="5"/>
      <c r="H5" s="5"/>
      <c r="I5" s="5"/>
      <c r="J5" s="5"/>
      <c r="K5" s="5"/>
      <c r="L5" s="5"/>
    </row>
    <row r="6" spans="4:12" ht="12.75">
      <c r="D6" s="5"/>
      <c r="E6" s="5"/>
      <c r="F6" s="5"/>
      <c r="G6" s="5"/>
      <c r="H6" s="5"/>
      <c r="I6" s="5"/>
      <c r="J6" s="5"/>
      <c r="K6" s="5"/>
      <c r="L6" s="5"/>
    </row>
    <row r="8" spans="3:13" ht="12.75">
      <c r="C8" s="6" t="s">
        <v>4</v>
      </c>
      <c r="M8" s="7" t="s">
        <v>5</v>
      </c>
    </row>
    <row r="9" spans="4:16" ht="12.75"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</row>
    <row r="10" spans="1:16" s="10" customFormat="1" ht="12.75">
      <c r="A10" s="9" t="s">
        <v>7</v>
      </c>
      <c r="B10" s="9"/>
      <c r="C10" s="10" t="s">
        <v>8</v>
      </c>
      <c r="D10" s="11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2" t="s">
        <v>16</v>
      </c>
      <c r="L10" s="12" t="s">
        <v>17</v>
      </c>
      <c r="M10" s="12" t="s">
        <v>18</v>
      </c>
      <c r="N10" s="12" t="s">
        <v>19</v>
      </c>
      <c r="O10" s="12" t="s">
        <v>20</v>
      </c>
      <c r="P10" s="12" t="s">
        <v>21</v>
      </c>
    </row>
    <row r="11" spans="1:16" ht="12.75">
      <c r="A11" s="13">
        <v>1</v>
      </c>
      <c r="C11" s="14" t="s">
        <v>22</v>
      </c>
      <c r="D11" s="15">
        <f aca="true" t="shared" si="0" ref="D11:D12">SUM(E11:P11)</f>
        <v>780</v>
      </c>
      <c r="E11" s="16">
        <v>65</v>
      </c>
      <c r="F11" s="16">
        <v>65</v>
      </c>
      <c r="G11" s="16">
        <v>65</v>
      </c>
      <c r="H11" s="16">
        <v>65</v>
      </c>
      <c r="I11" s="16">
        <v>65</v>
      </c>
      <c r="J11" s="16">
        <v>65</v>
      </c>
      <c r="K11" s="16">
        <v>65</v>
      </c>
      <c r="L11" s="16">
        <v>65</v>
      </c>
      <c r="M11" s="16">
        <v>65</v>
      </c>
      <c r="N11" s="16">
        <v>65</v>
      </c>
      <c r="O11" s="16">
        <v>65</v>
      </c>
      <c r="P11" s="16">
        <v>65</v>
      </c>
    </row>
    <row r="12" spans="1:16" ht="12.75">
      <c r="A12" s="13">
        <f aca="true" t="shared" si="1" ref="A12:A18">A11+1</f>
        <v>2</v>
      </c>
      <c r="C12" s="17" t="s">
        <v>23</v>
      </c>
      <c r="D12" s="15">
        <f t="shared" si="0"/>
        <v>300</v>
      </c>
      <c r="E12" s="16">
        <v>25</v>
      </c>
      <c r="F12" s="16">
        <v>25</v>
      </c>
      <c r="G12" s="16">
        <v>25</v>
      </c>
      <c r="H12" s="16">
        <v>25</v>
      </c>
      <c r="I12" s="16">
        <v>25</v>
      </c>
      <c r="J12" s="16">
        <v>25</v>
      </c>
      <c r="K12" s="16">
        <v>25</v>
      </c>
      <c r="L12" s="16">
        <v>25</v>
      </c>
      <c r="M12" s="16">
        <v>25</v>
      </c>
      <c r="N12" s="16">
        <v>25</v>
      </c>
      <c r="O12" s="16">
        <v>25</v>
      </c>
      <c r="P12" s="16">
        <v>25</v>
      </c>
    </row>
    <row r="13" spans="1:16" ht="12.75">
      <c r="A13" s="13">
        <f t="shared" si="1"/>
        <v>3</v>
      </c>
      <c r="C13" s="14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3">
        <f t="shared" si="1"/>
        <v>4</v>
      </c>
      <c r="C14" s="17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3">
        <f t="shared" si="1"/>
        <v>5</v>
      </c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3">
        <f t="shared" si="1"/>
        <v>6</v>
      </c>
      <c r="C16" s="17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3">
        <f t="shared" si="1"/>
        <v>7</v>
      </c>
      <c r="C17" s="14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3">
        <f t="shared" si="1"/>
        <v>8</v>
      </c>
      <c r="C18" s="17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21" spans="3:13" ht="12.75">
      <c r="C21" s="6" t="s">
        <v>24</v>
      </c>
      <c r="M21" s="7" t="s">
        <v>5</v>
      </c>
    </row>
    <row r="22" spans="4:16" ht="12.75"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</row>
    <row r="23" spans="1:16" s="10" customFormat="1" ht="12.75">
      <c r="A23" s="9" t="s">
        <v>7</v>
      </c>
      <c r="B23" s="9"/>
      <c r="C23" s="10" t="s">
        <v>8</v>
      </c>
      <c r="D23" s="11" t="s">
        <v>9</v>
      </c>
      <c r="E23" s="12" t="s">
        <v>10</v>
      </c>
      <c r="F23" s="12" t="s">
        <v>11</v>
      </c>
      <c r="G23" s="12" t="s">
        <v>12</v>
      </c>
      <c r="H23" s="12" t="s">
        <v>13</v>
      </c>
      <c r="I23" s="12" t="s">
        <v>14</v>
      </c>
      <c r="J23" s="12" t="s">
        <v>15</v>
      </c>
      <c r="K23" s="12" t="s">
        <v>16</v>
      </c>
      <c r="L23" s="12" t="s">
        <v>17</v>
      </c>
      <c r="M23" s="12" t="s">
        <v>18</v>
      </c>
      <c r="N23" s="12" t="s">
        <v>19</v>
      </c>
      <c r="O23" s="12" t="s">
        <v>20</v>
      </c>
      <c r="P23" s="12" t="s">
        <v>21</v>
      </c>
    </row>
    <row r="24" spans="1:16" ht="12.75">
      <c r="A24" s="13">
        <v>1</v>
      </c>
      <c r="C24" s="14" t="s">
        <v>25</v>
      </c>
      <c r="D24" s="15">
        <f>SUM(E24:P24)</f>
        <v>520</v>
      </c>
      <c r="E24" s="16">
        <v>130</v>
      </c>
      <c r="F24" s="16"/>
      <c r="G24" s="16"/>
      <c r="H24" s="16">
        <v>130</v>
      </c>
      <c r="I24" s="16"/>
      <c r="J24" s="16"/>
      <c r="K24" s="16">
        <v>130</v>
      </c>
      <c r="L24" s="16"/>
      <c r="M24" s="16"/>
      <c r="N24" s="16">
        <v>130</v>
      </c>
      <c r="O24" s="16"/>
      <c r="P24" s="16"/>
    </row>
    <row r="25" spans="1:16" ht="12.75">
      <c r="A25" s="13">
        <f aca="true" t="shared" si="2" ref="A25:A31">A24+1</f>
        <v>2</v>
      </c>
      <c r="C25" s="17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2.75">
      <c r="A26" s="13">
        <f t="shared" si="2"/>
        <v>3</v>
      </c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13">
        <f t="shared" si="2"/>
        <v>4</v>
      </c>
      <c r="C27" s="17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2.75">
      <c r="A28" s="13">
        <f t="shared" si="2"/>
        <v>5</v>
      </c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13">
        <f t="shared" si="2"/>
        <v>6</v>
      </c>
      <c r="C29" s="17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>
      <c r="A30" s="13">
        <f t="shared" si="2"/>
        <v>7</v>
      </c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13">
        <f t="shared" si="2"/>
        <v>8</v>
      </c>
      <c r="C31" s="17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ht="12.75">
      <c r="D32" s="3">
        <f>SUM(D24:D31)+SUM(D11:D18)</f>
        <v>1600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6">
      <selection activeCell="M32" sqref="M32"/>
    </sheetView>
  </sheetViews>
  <sheetFormatPr defaultColWidth="9.140625" defaultRowHeight="12.75"/>
  <cols>
    <col min="1" max="1" width="1.8515625" style="1" customWidth="1"/>
    <col min="2" max="2" width="55.7109375" style="2" customWidth="1"/>
    <col min="3" max="3" width="9.421875" style="3" customWidth="1"/>
    <col min="4" max="6" width="7.28125" style="3" customWidth="1"/>
    <col min="7" max="7" width="8.00390625" style="3" customWidth="1"/>
    <col min="8" max="11" width="7.28125" style="3" customWidth="1"/>
    <col min="12" max="12" width="8.421875" style="2" customWidth="1"/>
    <col min="13" max="14" width="7.28125" style="2" customWidth="1"/>
    <col min="15" max="15" width="8.00390625" style="2" customWidth="1"/>
    <col min="16" max="16" width="3.140625" style="2" customWidth="1"/>
    <col min="17" max="255" width="8.7109375" style="2" customWidth="1"/>
    <col min="256" max="16384" width="11.57421875" style="0" customWidth="1"/>
  </cols>
  <sheetData>
    <row r="1" spans="1:16" ht="12.75">
      <c r="A1" s="18"/>
      <c r="B1" s="19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12.7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P2" s="21"/>
    </row>
    <row r="3" spans="1:16" ht="40.5" customHeight="1">
      <c r="A3" s="18"/>
      <c r="B3" s="22" t="s">
        <v>27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</row>
    <row r="4" spans="1:16" ht="12.75">
      <c r="A4" s="1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1"/>
    </row>
    <row r="5" spans="1:16" ht="12.7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.75">
      <c r="A6" s="23"/>
      <c r="B6" s="24" t="s">
        <v>28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10" customFormat="1" ht="15.75">
      <c r="A7" s="27"/>
      <c r="B7" s="28" t="s">
        <v>8</v>
      </c>
      <c r="C7" s="29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  <c r="I7" s="30" t="s">
        <v>15</v>
      </c>
      <c r="J7" s="30" t="s">
        <v>16</v>
      </c>
      <c r="K7" s="30" t="s">
        <v>17</v>
      </c>
      <c r="L7" s="30" t="s">
        <v>18</v>
      </c>
      <c r="M7" s="30" t="s">
        <v>19</v>
      </c>
      <c r="N7" s="30" t="s">
        <v>20</v>
      </c>
      <c r="O7" s="30" t="s">
        <v>21</v>
      </c>
      <c r="P7" s="28"/>
    </row>
    <row r="8" spans="1:16" ht="15.75">
      <c r="A8" s="23"/>
      <c r="B8" s="31" t="s">
        <v>22</v>
      </c>
      <c r="C8" s="32">
        <f aca="true" t="shared" si="0" ref="C8:C9">SUM(D8:O8)</f>
        <v>780</v>
      </c>
      <c r="D8" s="32">
        <v>65</v>
      </c>
      <c r="E8" s="32">
        <v>65</v>
      </c>
      <c r="F8" s="32">
        <v>65</v>
      </c>
      <c r="G8" s="32">
        <v>65</v>
      </c>
      <c r="H8" s="32">
        <v>65</v>
      </c>
      <c r="I8" s="32">
        <v>65</v>
      </c>
      <c r="J8" s="32">
        <v>65</v>
      </c>
      <c r="K8" s="32">
        <v>65</v>
      </c>
      <c r="L8" s="32">
        <v>65</v>
      </c>
      <c r="M8" s="32">
        <v>65</v>
      </c>
      <c r="N8" s="32">
        <v>65</v>
      </c>
      <c r="O8" s="32">
        <v>65</v>
      </c>
      <c r="P8" s="26"/>
    </row>
    <row r="9" spans="1:16" ht="15.75">
      <c r="A9" s="23"/>
      <c r="B9" s="31" t="s">
        <v>23</v>
      </c>
      <c r="C9" s="32">
        <f t="shared" si="0"/>
        <v>300</v>
      </c>
      <c r="D9" s="32">
        <v>25</v>
      </c>
      <c r="E9" s="32">
        <v>25</v>
      </c>
      <c r="F9" s="32">
        <v>25</v>
      </c>
      <c r="G9" s="32">
        <v>25</v>
      </c>
      <c r="H9" s="32">
        <v>25</v>
      </c>
      <c r="I9" s="32">
        <v>25</v>
      </c>
      <c r="J9" s="32">
        <v>25</v>
      </c>
      <c r="K9" s="32">
        <v>25</v>
      </c>
      <c r="L9" s="32">
        <v>25</v>
      </c>
      <c r="M9" s="32">
        <v>25</v>
      </c>
      <c r="N9" s="32">
        <v>25</v>
      </c>
      <c r="O9" s="32">
        <v>25</v>
      </c>
      <c r="P9" s="26"/>
    </row>
    <row r="10" spans="1:16" ht="15.7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5.75">
      <c r="A11" s="23"/>
      <c r="B11" s="24" t="s">
        <v>29</v>
      </c>
      <c r="C11" s="25"/>
      <c r="D11" s="33" t="s">
        <v>10</v>
      </c>
      <c r="E11" s="33" t="s">
        <v>11</v>
      </c>
      <c r="F11" s="33" t="s">
        <v>12</v>
      </c>
      <c r="G11" s="33" t="s">
        <v>13</v>
      </c>
      <c r="H11" s="33" t="s">
        <v>14</v>
      </c>
      <c r="I11" s="33" t="s">
        <v>15</v>
      </c>
      <c r="J11" s="33" t="s">
        <v>16</v>
      </c>
      <c r="K11" s="33" t="s">
        <v>17</v>
      </c>
      <c r="L11" s="33" t="s">
        <v>18</v>
      </c>
      <c r="M11" s="33" t="s">
        <v>19</v>
      </c>
      <c r="N11" s="33" t="s">
        <v>20</v>
      </c>
      <c r="O11" s="33" t="s">
        <v>21</v>
      </c>
      <c r="P11" s="26"/>
    </row>
    <row r="12" spans="1:16" ht="15.75">
      <c r="A12" s="23"/>
      <c r="B12" s="26" t="s">
        <v>30</v>
      </c>
      <c r="C12" s="26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87.93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/>
      <c r="P12" s="26"/>
    </row>
    <row r="13" spans="1:16" ht="15.75">
      <c r="A13" s="23"/>
      <c r="B13" s="26" t="s">
        <v>31</v>
      </c>
      <c r="C13" s="26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30</v>
      </c>
      <c r="K13" s="34">
        <v>0</v>
      </c>
      <c r="L13" s="34">
        <f>22+238.91</f>
        <v>260.90999999999997</v>
      </c>
      <c r="M13" s="34">
        <v>85</v>
      </c>
      <c r="N13" s="34">
        <v>0</v>
      </c>
      <c r="O13" s="34"/>
      <c r="P13" s="26"/>
    </row>
    <row r="14" spans="1:16" ht="15.75">
      <c r="A14" s="23"/>
      <c r="B14" s="26" t="s">
        <v>32</v>
      </c>
      <c r="C14" s="26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62</v>
      </c>
      <c r="O14" s="34"/>
      <c r="P14" s="26"/>
    </row>
    <row r="15" spans="1:16" ht="15.75">
      <c r="A15" s="23"/>
      <c r="B15" s="26" t="s">
        <v>33</v>
      </c>
      <c r="C15" s="26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26"/>
    </row>
    <row r="16" spans="1:16" ht="15.7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.75">
      <c r="A17" s="23"/>
      <c r="B17" s="24" t="s">
        <v>34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6"/>
    </row>
    <row r="18" spans="1:16" ht="15.75">
      <c r="A18" s="23"/>
      <c r="B18" s="35" t="s">
        <v>35</v>
      </c>
      <c r="C18" s="26"/>
      <c r="D18" s="26">
        <f>SUM(D8:D9)</f>
        <v>90</v>
      </c>
      <c r="E18" s="26">
        <f>SUM(E8:E9)</f>
        <v>90</v>
      </c>
      <c r="F18" s="26">
        <f>SUM(F8:F9)</f>
        <v>90</v>
      </c>
      <c r="G18" s="26">
        <f>SUM(G8:G9)</f>
        <v>90</v>
      </c>
      <c r="H18" s="26">
        <f>SUM(H8:H9)</f>
        <v>90</v>
      </c>
      <c r="I18" s="26">
        <f>SUM(I8:I9)</f>
        <v>90</v>
      </c>
      <c r="J18" s="26">
        <f>SUM(J8:J9)</f>
        <v>90</v>
      </c>
      <c r="K18" s="26">
        <f>SUM(K8:K9)</f>
        <v>90</v>
      </c>
      <c r="L18" s="26">
        <f>SUM(L8:L9)</f>
        <v>90</v>
      </c>
      <c r="M18" s="26">
        <f>SUM(M8:M9)</f>
        <v>90</v>
      </c>
      <c r="N18" s="26">
        <f>SUM(N8:N9)</f>
        <v>90</v>
      </c>
      <c r="O18" s="26">
        <f>SUM(O8:O9)</f>
        <v>90</v>
      </c>
      <c r="P18" s="26"/>
    </row>
    <row r="19" spans="1:16" ht="15.75">
      <c r="A19" s="23"/>
      <c r="B19" s="35" t="s">
        <v>36</v>
      </c>
      <c r="C19" s="26"/>
      <c r="D19" s="26">
        <f>SUM(D12:D15)</f>
        <v>0</v>
      </c>
      <c r="E19" s="26">
        <f>SUM(E12:E15)</f>
        <v>0</v>
      </c>
      <c r="F19" s="26">
        <f>SUM(F12:F15)</f>
        <v>0</v>
      </c>
      <c r="G19" s="26">
        <f>SUM(G12:G15)</f>
        <v>0</v>
      </c>
      <c r="H19" s="26">
        <f>SUM(H12:H15)</f>
        <v>0</v>
      </c>
      <c r="I19" s="26">
        <f>SUM(I12:I15)</f>
        <v>87.93</v>
      </c>
      <c r="J19" s="26">
        <f>SUM(J12:J15)</f>
        <v>30</v>
      </c>
      <c r="K19" s="26">
        <f>SUM(K12:K15)</f>
        <v>0</v>
      </c>
      <c r="L19" s="26">
        <f>SUM(L12:L15)</f>
        <v>260.90999999999997</v>
      </c>
      <c r="M19" s="26">
        <f>SUM(M12:M15)</f>
        <v>85</v>
      </c>
      <c r="N19" s="26">
        <f>SUM(N12:N15)</f>
        <v>62</v>
      </c>
      <c r="O19" s="26">
        <f>SUM(O12:O15)</f>
        <v>0</v>
      </c>
      <c r="P19" s="26"/>
    </row>
    <row r="20" spans="1:16" ht="15.75">
      <c r="A20" s="23"/>
      <c r="B20" s="3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5.75">
      <c r="A21" s="23"/>
      <c r="B21" s="35" t="s">
        <v>37</v>
      </c>
      <c r="C21" s="26"/>
      <c r="D21" s="26">
        <f aca="true" t="shared" si="1" ref="D21:D22">D18</f>
        <v>90</v>
      </c>
      <c r="E21" s="26">
        <f aca="true" t="shared" si="2" ref="E21:E22">E18+D21</f>
        <v>180</v>
      </c>
      <c r="F21" s="26">
        <f aca="true" t="shared" si="3" ref="F21:F22">F18+E21</f>
        <v>270</v>
      </c>
      <c r="G21" s="26">
        <f aca="true" t="shared" si="4" ref="G21:G22">G18+F21</f>
        <v>360</v>
      </c>
      <c r="H21" s="26">
        <f aca="true" t="shared" si="5" ref="H21:H22">H18+G21</f>
        <v>450</v>
      </c>
      <c r="I21" s="26">
        <f aca="true" t="shared" si="6" ref="I21:I22">I18+H21</f>
        <v>540</v>
      </c>
      <c r="J21" s="26">
        <f aca="true" t="shared" si="7" ref="J21:J22">J18+I21</f>
        <v>630</v>
      </c>
      <c r="K21" s="26">
        <f aca="true" t="shared" si="8" ref="K21:K22">K18+J21</f>
        <v>720</v>
      </c>
      <c r="L21" s="26">
        <f aca="true" t="shared" si="9" ref="L21:L22">L18+K21</f>
        <v>810</v>
      </c>
      <c r="M21" s="26">
        <f aca="true" t="shared" si="10" ref="M21:M22">M18+L21</f>
        <v>900</v>
      </c>
      <c r="N21" s="26">
        <f aca="true" t="shared" si="11" ref="N21:N22">N18+M21</f>
        <v>990</v>
      </c>
      <c r="O21" s="26">
        <f aca="true" t="shared" si="12" ref="O21:O22">O18+N21</f>
        <v>1080</v>
      </c>
      <c r="P21" s="26"/>
    </row>
    <row r="22" spans="1:16" ht="15.75">
      <c r="A22" s="23"/>
      <c r="B22" s="35" t="s">
        <v>38</v>
      </c>
      <c r="C22" s="26"/>
      <c r="D22" s="26">
        <f t="shared" si="1"/>
        <v>0</v>
      </c>
      <c r="E22" s="26">
        <f t="shared" si="2"/>
        <v>0</v>
      </c>
      <c r="F22" s="26">
        <f t="shared" si="3"/>
        <v>0</v>
      </c>
      <c r="G22" s="26">
        <f t="shared" si="4"/>
        <v>0</v>
      </c>
      <c r="H22" s="26">
        <f t="shared" si="5"/>
        <v>0</v>
      </c>
      <c r="I22" s="26">
        <f t="shared" si="6"/>
        <v>87.93</v>
      </c>
      <c r="J22" s="26">
        <f t="shared" si="7"/>
        <v>117.93</v>
      </c>
      <c r="K22" s="26">
        <f t="shared" si="8"/>
        <v>117.93</v>
      </c>
      <c r="L22" s="26">
        <f t="shared" si="9"/>
        <v>378.84</v>
      </c>
      <c r="M22" s="26">
        <f t="shared" si="10"/>
        <v>463.84</v>
      </c>
      <c r="N22" s="26">
        <f t="shared" si="11"/>
        <v>525.8399999999999</v>
      </c>
      <c r="O22" s="26">
        <f t="shared" si="12"/>
        <v>525.8399999999999</v>
      </c>
      <c r="P22" s="26"/>
    </row>
    <row r="23" spans="1:16" ht="15.75">
      <c r="A23" s="2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.75">
      <c r="A24" s="23"/>
      <c r="B24" s="24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36" t="s">
        <v>5</v>
      </c>
      <c r="M24" s="25"/>
      <c r="N24" s="25"/>
      <c r="O24" s="25"/>
      <c r="P24" s="26"/>
    </row>
    <row r="25" spans="1:16" ht="15.75">
      <c r="A25" s="23"/>
      <c r="B25" s="26"/>
      <c r="C25" s="35" t="s">
        <v>6</v>
      </c>
      <c r="D25" s="35" t="s">
        <v>6</v>
      </c>
      <c r="E25" s="35" t="s">
        <v>6</v>
      </c>
      <c r="F25" s="35" t="s">
        <v>6</v>
      </c>
      <c r="G25" s="35" t="s">
        <v>6</v>
      </c>
      <c r="H25" s="35" t="s">
        <v>6</v>
      </c>
      <c r="I25" s="35" t="s">
        <v>6</v>
      </c>
      <c r="J25" s="35" t="s">
        <v>6</v>
      </c>
      <c r="K25" s="35" t="s">
        <v>6</v>
      </c>
      <c r="L25" s="35" t="s">
        <v>6</v>
      </c>
      <c r="M25" s="35" t="s">
        <v>6</v>
      </c>
      <c r="N25" s="35" t="s">
        <v>6</v>
      </c>
      <c r="O25" s="35" t="s">
        <v>6</v>
      </c>
      <c r="P25" s="26"/>
    </row>
    <row r="26" spans="1:16" s="10" customFormat="1" ht="15.75">
      <c r="A26" s="27"/>
      <c r="B26" s="28" t="s">
        <v>8</v>
      </c>
      <c r="C26" s="29" t="s">
        <v>9</v>
      </c>
      <c r="D26" s="30" t="s">
        <v>10</v>
      </c>
      <c r="E26" s="30" t="s">
        <v>11</v>
      </c>
      <c r="F26" s="30" t="s">
        <v>12</v>
      </c>
      <c r="G26" s="30" t="s">
        <v>13</v>
      </c>
      <c r="H26" s="30" t="s">
        <v>14</v>
      </c>
      <c r="I26" s="30" t="s">
        <v>15</v>
      </c>
      <c r="J26" s="30" t="s">
        <v>16</v>
      </c>
      <c r="K26" s="30" t="s">
        <v>17</v>
      </c>
      <c r="L26" s="30" t="s">
        <v>18</v>
      </c>
      <c r="M26" s="30" t="s">
        <v>19</v>
      </c>
      <c r="N26" s="30" t="s">
        <v>20</v>
      </c>
      <c r="O26" s="30" t="s">
        <v>21</v>
      </c>
      <c r="P26" s="28"/>
    </row>
    <row r="27" spans="1:16" ht="15.75">
      <c r="A27" s="23"/>
      <c r="B27" s="31" t="s">
        <v>25</v>
      </c>
      <c r="C27" s="32">
        <f>SUM(D27:O27)</f>
        <v>520</v>
      </c>
      <c r="D27" s="32">
        <v>130</v>
      </c>
      <c r="E27" s="32"/>
      <c r="F27" s="32"/>
      <c r="G27" s="32">
        <v>130</v>
      </c>
      <c r="H27" s="32"/>
      <c r="I27" s="32"/>
      <c r="J27" s="32">
        <v>130</v>
      </c>
      <c r="K27" s="32"/>
      <c r="L27" s="32"/>
      <c r="M27" s="32">
        <v>130</v>
      </c>
      <c r="N27" s="32"/>
      <c r="O27" s="32"/>
      <c r="P27" s="26"/>
    </row>
    <row r="28" spans="1:16" ht="15.75">
      <c r="A28" s="2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5.75">
      <c r="A29" s="23"/>
      <c r="B29" s="24" t="s">
        <v>40</v>
      </c>
      <c r="C29" s="25"/>
      <c r="D29" s="33" t="s">
        <v>10</v>
      </c>
      <c r="E29" s="33" t="s">
        <v>11</v>
      </c>
      <c r="F29" s="33" t="s">
        <v>12</v>
      </c>
      <c r="G29" s="33" t="s">
        <v>13</v>
      </c>
      <c r="H29" s="33" t="s">
        <v>14</v>
      </c>
      <c r="I29" s="33" t="s">
        <v>15</v>
      </c>
      <c r="J29" s="33" t="s">
        <v>16</v>
      </c>
      <c r="K29" s="33" t="s">
        <v>17</v>
      </c>
      <c r="L29" s="33" t="s">
        <v>18</v>
      </c>
      <c r="M29" s="33" t="s">
        <v>19</v>
      </c>
      <c r="N29" s="33" t="s">
        <v>20</v>
      </c>
      <c r="O29" s="33" t="s">
        <v>21</v>
      </c>
      <c r="P29" s="26"/>
    </row>
    <row r="30" spans="1:16" ht="15.75">
      <c r="A30" s="23"/>
      <c r="B30" s="26" t="s">
        <v>30</v>
      </c>
      <c r="C30" s="26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196.15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26"/>
    </row>
    <row r="31" spans="1:16" ht="15.75">
      <c r="A31" s="23"/>
      <c r="B31" s="26" t="s">
        <v>31</v>
      </c>
      <c r="C31" s="26"/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/>
      <c r="P31" s="26"/>
    </row>
    <row r="32" spans="1:16" ht="15.75">
      <c r="A32" s="23"/>
      <c r="B32" s="26" t="s">
        <v>32</v>
      </c>
      <c r="C32" s="26"/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/>
      <c r="P32" s="26"/>
    </row>
    <row r="33" spans="1:16" ht="15.75">
      <c r="A33" s="23"/>
      <c r="B33" s="26" t="s">
        <v>33</v>
      </c>
      <c r="C33" s="26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/>
      <c r="P33" s="26"/>
    </row>
    <row r="34" spans="1:16" ht="15.75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5.75">
      <c r="A35" s="23"/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6"/>
    </row>
    <row r="36" spans="1:16" ht="15.75">
      <c r="A36" s="23"/>
      <c r="B36" s="35" t="s">
        <v>35</v>
      </c>
      <c r="C36" s="26"/>
      <c r="D36" s="26">
        <f>SUM(D26:D27)</f>
        <v>130</v>
      </c>
      <c r="E36" s="26">
        <f>SUM(E26:E27)</f>
        <v>0</v>
      </c>
      <c r="F36" s="26">
        <f>SUM(F26:F27)</f>
        <v>0</v>
      </c>
      <c r="G36" s="26">
        <f>SUM(G26:G27)</f>
        <v>130</v>
      </c>
      <c r="H36" s="26">
        <f>SUM(H26:H27)</f>
        <v>0</v>
      </c>
      <c r="I36" s="26">
        <f>SUM(I26:I27)</f>
        <v>0</v>
      </c>
      <c r="J36" s="26">
        <f>SUM(J26:J27)</f>
        <v>130</v>
      </c>
      <c r="K36" s="26">
        <f>SUM(K26:K27)</f>
        <v>0</v>
      </c>
      <c r="L36" s="26">
        <f>SUM(L26:L27)</f>
        <v>0</v>
      </c>
      <c r="M36" s="26">
        <f>SUM(M26:M27)</f>
        <v>130</v>
      </c>
      <c r="N36" s="26">
        <f>SUM(N26:N27)</f>
        <v>0</v>
      </c>
      <c r="O36" s="26">
        <f>SUM(O26:O27)</f>
        <v>0</v>
      </c>
      <c r="P36" s="26"/>
    </row>
    <row r="37" spans="1:16" ht="15.75">
      <c r="A37" s="23"/>
      <c r="B37" s="35" t="s">
        <v>36</v>
      </c>
      <c r="C37" s="26"/>
      <c r="D37" s="26">
        <f>SUM(D30:D33)</f>
        <v>0</v>
      </c>
      <c r="E37" s="26">
        <f>SUM(E30:E33)</f>
        <v>0</v>
      </c>
      <c r="F37" s="26">
        <f>SUM(F30:F33)</f>
        <v>0</v>
      </c>
      <c r="G37" s="26">
        <f>SUM(G30:G33)</f>
        <v>0</v>
      </c>
      <c r="H37" s="26">
        <f>SUM(H30:H33)</f>
        <v>0</v>
      </c>
      <c r="I37" s="26">
        <f>SUM(I30:I33)</f>
        <v>196.15</v>
      </c>
      <c r="J37" s="26">
        <f>SUM(J30:J33)</f>
        <v>0</v>
      </c>
      <c r="K37" s="26">
        <f>SUM(K30:K33)</f>
        <v>0</v>
      </c>
      <c r="L37" s="26">
        <f>SUM(L30:L33)</f>
        <v>0</v>
      </c>
      <c r="M37" s="26">
        <f>SUM(M30:M33)</f>
        <v>0</v>
      </c>
      <c r="N37" s="26">
        <f>SUM(N30:N33)</f>
        <v>0</v>
      </c>
      <c r="O37" s="26">
        <f>SUM(O30:O33)</f>
        <v>0</v>
      </c>
      <c r="P37" s="26"/>
    </row>
    <row r="38" spans="1:16" ht="15.75">
      <c r="A38" s="23"/>
      <c r="B38" s="3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5.75">
      <c r="A39" s="23"/>
      <c r="B39" s="35" t="s">
        <v>37</v>
      </c>
      <c r="C39" s="26"/>
      <c r="D39" s="26">
        <f aca="true" t="shared" si="13" ref="D39:D40">D36</f>
        <v>130</v>
      </c>
      <c r="E39" s="26">
        <f aca="true" t="shared" si="14" ref="E39:E40">E36+D39</f>
        <v>130</v>
      </c>
      <c r="F39" s="26">
        <f aca="true" t="shared" si="15" ref="F39:F40">F36+E39</f>
        <v>130</v>
      </c>
      <c r="G39" s="26">
        <f aca="true" t="shared" si="16" ref="G39:G40">G36+F39</f>
        <v>260</v>
      </c>
      <c r="H39" s="26">
        <f aca="true" t="shared" si="17" ref="H39:H40">H36+G39</f>
        <v>260</v>
      </c>
      <c r="I39" s="26">
        <f aca="true" t="shared" si="18" ref="I39:I40">I36+H39</f>
        <v>260</v>
      </c>
      <c r="J39" s="26">
        <f aca="true" t="shared" si="19" ref="J39:J40">J36+I39</f>
        <v>390</v>
      </c>
      <c r="K39" s="26">
        <f aca="true" t="shared" si="20" ref="K39:K40">K36+J39</f>
        <v>390</v>
      </c>
      <c r="L39" s="26">
        <f aca="true" t="shared" si="21" ref="L39:L40">L36+K39</f>
        <v>390</v>
      </c>
      <c r="M39" s="26">
        <f aca="true" t="shared" si="22" ref="M39:M40">M36+L39</f>
        <v>520</v>
      </c>
      <c r="N39" s="26">
        <f aca="true" t="shared" si="23" ref="N39:N40">N36+M39</f>
        <v>520</v>
      </c>
      <c r="O39" s="26">
        <f aca="true" t="shared" si="24" ref="O39:O40">O36+N39</f>
        <v>520</v>
      </c>
      <c r="P39" s="26"/>
    </row>
    <row r="40" spans="1:16" ht="15.75">
      <c r="A40" s="23"/>
      <c r="B40" s="35" t="s">
        <v>38</v>
      </c>
      <c r="C40" s="26"/>
      <c r="D40" s="26">
        <f t="shared" si="13"/>
        <v>0</v>
      </c>
      <c r="E40" s="26">
        <f t="shared" si="14"/>
        <v>0</v>
      </c>
      <c r="F40" s="26">
        <f t="shared" si="15"/>
        <v>0</v>
      </c>
      <c r="G40" s="26">
        <f t="shared" si="16"/>
        <v>0</v>
      </c>
      <c r="H40" s="26">
        <f t="shared" si="17"/>
        <v>0</v>
      </c>
      <c r="I40" s="26">
        <f t="shared" si="18"/>
        <v>196.15</v>
      </c>
      <c r="J40" s="26">
        <f t="shared" si="19"/>
        <v>196.15</v>
      </c>
      <c r="K40" s="26">
        <f t="shared" si="20"/>
        <v>196.15</v>
      </c>
      <c r="L40" s="26">
        <f t="shared" si="21"/>
        <v>196.15</v>
      </c>
      <c r="M40" s="26">
        <f t="shared" si="22"/>
        <v>196.15</v>
      </c>
      <c r="N40" s="26">
        <f t="shared" si="23"/>
        <v>196.15</v>
      </c>
      <c r="O40" s="26">
        <f t="shared" si="24"/>
        <v>196.15</v>
      </c>
      <c r="P40" s="26"/>
    </row>
    <row r="41" spans="1:16" ht="15.75">
      <c r="A41" s="2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5.75">
      <c r="A42" s="23"/>
      <c r="B42" s="35" t="s">
        <v>41</v>
      </c>
      <c r="C42" s="35">
        <f>O39+O21</f>
        <v>1600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5.75">
      <c r="A43" s="23"/>
      <c r="B43" s="35" t="s">
        <v>42</v>
      </c>
      <c r="C43" s="35">
        <f aca="true" t="shared" si="25" ref="C43:C44">SUM(D30:O30)+SUM(D32:O32)+SUM(D12:O12)+SUM(D14:O14)</f>
        <v>346.08000000000004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5.75">
      <c r="A44" s="27"/>
      <c r="B44" s="24" t="s">
        <v>43</v>
      </c>
      <c r="C44" s="24">
        <f t="shared" si="25"/>
        <v>375.90999999999997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5.75">
      <c r="A45" s="23"/>
      <c r="B45" s="35" t="s">
        <v>44</v>
      </c>
      <c r="C45" s="35">
        <f>C42-(C43+C44)</f>
        <v>878.01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5.75">
      <c r="A46" s="2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</sheetData>
  <sheetProtection selectLockedCells="1" selectUnlockedCells="1"/>
  <mergeCells count="1">
    <mergeCell ref="B3:O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8.00390625" style="0" customWidth="1"/>
    <col min="2" max="16384" width="11.57421875" style="0" customWidth="1"/>
  </cols>
  <sheetData>
    <row r="1" spans="2:4" ht="14.25">
      <c r="B1" t="s">
        <v>45</v>
      </c>
      <c r="C1" t="s">
        <v>46</v>
      </c>
      <c r="D1" t="s">
        <v>47</v>
      </c>
    </row>
    <row r="3" spans="1:4" ht="14.25">
      <c r="A3" t="s">
        <v>48</v>
      </c>
      <c r="B3">
        <v>400</v>
      </c>
      <c r="C3">
        <v>2</v>
      </c>
      <c r="D3" s="37" t="s">
        <v>49</v>
      </c>
    </row>
    <row r="4" spans="1:3" ht="14.25">
      <c r="A4" t="s">
        <v>50</v>
      </c>
      <c r="B4">
        <v>50</v>
      </c>
      <c r="C4">
        <v>2</v>
      </c>
    </row>
    <row r="5" spans="1:4" ht="14.25">
      <c r="A5" t="s">
        <v>51</v>
      </c>
      <c r="B5">
        <v>1200</v>
      </c>
      <c r="C5">
        <v>1</v>
      </c>
      <c r="D5" t="s">
        <v>52</v>
      </c>
    </row>
    <row r="6" spans="1:3" ht="14.25">
      <c r="A6" t="s">
        <v>53</v>
      </c>
      <c r="B6">
        <v>100</v>
      </c>
      <c r="C6">
        <v>1</v>
      </c>
    </row>
    <row r="8" spans="1:2" ht="14.25">
      <c r="A8" t="s">
        <v>54</v>
      </c>
      <c r="B8" t="s">
        <v>55</v>
      </c>
    </row>
    <row r="9" ht="14.25">
      <c r="A9" t="s">
        <v>56</v>
      </c>
    </row>
    <row r="10" spans="1:2" ht="14.25">
      <c r="A10" t="s">
        <v>57</v>
      </c>
      <c r="B10" t="s">
        <v>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2014-05-24T01:26:26Z</dcterms:created>
  <dcterms:modified xsi:type="dcterms:W3CDTF">2016-12-03T02:49:25Z</dcterms:modified>
  <cp:category/>
  <cp:version/>
  <cp:contentType/>
  <cp:contentStatus/>
  <cp:revision>15</cp:revision>
</cp:coreProperties>
</file>